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b\Desktop\"/>
    </mc:Choice>
  </mc:AlternateContent>
  <bookViews>
    <workbookView xWindow="0" yWindow="0" windowWidth="19180" windowHeight="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7" i="1"/>
  <c r="D5" i="1"/>
  <c r="A10" i="1"/>
  <c r="B9" i="1" l="1"/>
  <c r="C9" i="1" s="1"/>
  <c r="A9" i="1"/>
  <c r="B11" i="1"/>
  <c r="B12" i="1" l="1"/>
  <c r="B13" i="1" s="1"/>
  <c r="B14" i="1" s="1"/>
</calcChain>
</file>

<file path=xl/comments1.xml><?xml version="1.0" encoding="utf-8"?>
<comments xmlns="http://schemas.openxmlformats.org/spreadsheetml/2006/main">
  <authors>
    <author>Ivan Borcard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Voici un petit calculateur permettant d'estimer sa FTP si tu n'as aucun point de repère ou d'expérience sur l'entraînemet avec un capteur de puissance !
Il peut y avoir des écarts substentiels selon les individus.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M   </t>
        </r>
        <r>
          <rPr>
            <sz val="9"/>
            <color indexed="81"/>
            <rFont val="Tahoma"/>
            <family val="2"/>
          </rPr>
          <t>pour Homme</t>
        </r>
        <r>
          <rPr>
            <b/>
            <sz val="9"/>
            <color indexed="81"/>
            <rFont val="Tahoma"/>
            <family val="2"/>
          </rPr>
          <t xml:space="preserve">
F    </t>
        </r>
        <r>
          <rPr>
            <sz val="9"/>
            <color indexed="81"/>
            <rFont val="Tahoma"/>
            <family val="2"/>
          </rPr>
          <t xml:space="preserve">pour Femme
</t>
        </r>
      </text>
    </comment>
  </commentList>
</comments>
</file>

<file path=xl/sharedStrings.xml><?xml version="1.0" encoding="utf-8"?>
<sst xmlns="http://schemas.openxmlformats.org/spreadsheetml/2006/main" count="21" uniqueCount="20">
  <si>
    <t>Poids</t>
  </si>
  <si>
    <t>kg</t>
  </si>
  <si>
    <t>Age</t>
  </si>
  <si>
    <t>ans</t>
  </si>
  <si>
    <t xml:space="preserve">FTP </t>
  </si>
  <si>
    <t>Genre</t>
  </si>
  <si>
    <t>M</t>
  </si>
  <si>
    <t>Altitude</t>
  </si>
  <si>
    <t>feet</t>
  </si>
  <si>
    <t>Pound</t>
  </si>
  <si>
    <t>Above 5000 feet -5%</t>
  </si>
  <si>
    <t>Above each 1000 feet above 5000 feet 1%</t>
  </si>
  <si>
    <t>Nb sortie/semaine</t>
  </si>
  <si>
    <t>Perte FTP</t>
  </si>
  <si>
    <t>Altitude ratio</t>
  </si>
  <si>
    <t>Brut</t>
  </si>
  <si>
    <t>mètres</t>
  </si>
  <si>
    <t>watts</t>
  </si>
  <si>
    <t>Sorties/semaine</t>
  </si>
  <si>
    <r>
      <t xml:space="preserve">Estimation initiale FTP
</t>
    </r>
    <r>
      <rPr>
        <sz val="9"/>
        <color theme="1"/>
        <rFont val="Calibri"/>
        <family val="2"/>
        <scheme val="minor"/>
      </rPr>
      <t>(Par Joe Friel)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</si>
</sst>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9" fontId="0" fillId="0" borderId="0" xfId="0" applyNumberFormat="1"/>
    <xf numFmtId="1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showGridLines="0" tabSelected="1" workbookViewId="0"/>
  </sheetViews>
  <sheetFormatPr defaultRowHeight="14.5" x14ac:dyDescent="0.35"/>
  <cols>
    <col min="1" max="1" width="19.6328125" customWidth="1"/>
    <col min="2" max="2" width="8.7265625" style="1"/>
    <col min="4" max="4" width="0" style="1" hidden="1" customWidth="1"/>
    <col min="5" max="7" width="0" hidden="1" customWidth="1"/>
    <col min="8" max="8" width="15.453125" hidden="1" customWidth="1"/>
    <col min="9" max="9" width="0" hidden="1" customWidth="1"/>
  </cols>
  <sheetData>
    <row r="1" spans="1:9" ht="30.5" customHeight="1" x14ac:dyDescent="0.35">
      <c r="A1" s="12" t="s">
        <v>19</v>
      </c>
    </row>
    <row r="2" spans="1:9" x14ac:dyDescent="0.35">
      <c r="A2" s="11"/>
    </row>
    <row r="3" spans="1:9" x14ac:dyDescent="0.35">
      <c r="A3" s="11"/>
    </row>
    <row r="4" spans="1:9" x14ac:dyDescent="0.35">
      <c r="A4" t="s">
        <v>5</v>
      </c>
      <c r="B4" s="7" t="s">
        <v>6</v>
      </c>
    </row>
    <row r="5" spans="1:9" x14ac:dyDescent="0.35">
      <c r="A5" t="s">
        <v>0</v>
      </c>
      <c r="B5" s="7">
        <v>64</v>
      </c>
      <c r="C5" t="s">
        <v>1</v>
      </c>
      <c r="D5" s="4">
        <f>(B5/0.45359237)</f>
        <v>141.09584779832164</v>
      </c>
      <c r="E5" t="s">
        <v>9</v>
      </c>
    </row>
    <row r="6" spans="1:9" x14ac:dyDescent="0.35">
      <c r="A6" t="s">
        <v>2</v>
      </c>
      <c r="B6" s="7">
        <v>51</v>
      </c>
      <c r="C6" t="s">
        <v>3</v>
      </c>
    </row>
    <row r="7" spans="1:9" x14ac:dyDescent="0.35">
      <c r="A7" t="s">
        <v>7</v>
      </c>
      <c r="B7" s="7">
        <v>500</v>
      </c>
      <c r="C7" t="s">
        <v>16</v>
      </c>
      <c r="D7" s="2">
        <f>B7/0.3048</f>
        <v>1640.4199475065616</v>
      </c>
      <c r="E7" t="s">
        <v>8</v>
      </c>
    </row>
    <row r="8" spans="1:9" x14ac:dyDescent="0.35">
      <c r="A8" t="s">
        <v>18</v>
      </c>
      <c r="B8" s="7">
        <v>6</v>
      </c>
      <c r="D8" s="2"/>
      <c r="H8" t="s">
        <v>12</v>
      </c>
      <c r="I8" t="s">
        <v>13</v>
      </c>
    </row>
    <row r="9" spans="1:9" hidden="1" x14ac:dyDescent="0.35">
      <c r="A9">
        <f>IF(D7&gt;=5000,1,0)</f>
        <v>0</v>
      </c>
      <c r="B9" s="2">
        <f>(D7-5000)</f>
        <v>-3359.5800524934384</v>
      </c>
      <c r="C9" s="3">
        <f>ROUNDUP(B9/1000,3)</f>
        <v>-3.36</v>
      </c>
      <c r="D9" s="6" t="s">
        <v>14</v>
      </c>
      <c r="H9">
        <v>7</v>
      </c>
      <c r="I9" s="5">
        <v>0</v>
      </c>
    </row>
    <row r="10" spans="1:9" hidden="1" x14ac:dyDescent="0.35">
      <c r="A10">
        <f>IF(B4="F",1,0)</f>
        <v>0</v>
      </c>
      <c r="B10" s="1" t="s">
        <v>5</v>
      </c>
      <c r="H10">
        <v>6</v>
      </c>
      <c r="I10" s="5">
        <v>0</v>
      </c>
    </row>
    <row r="11" spans="1:9" hidden="1" x14ac:dyDescent="0.35">
      <c r="B11" s="2">
        <f>D5*(IF(A10=1,90%,100%))*2*(1-(B6-35)/2/100)</f>
        <v>259.61635994891185</v>
      </c>
      <c r="C11" t="s">
        <v>15</v>
      </c>
      <c r="H11">
        <v>5</v>
      </c>
      <c r="I11" s="5">
        <v>0.02</v>
      </c>
    </row>
    <row r="12" spans="1:9" hidden="1" x14ac:dyDescent="0.35">
      <c r="B12" s="2">
        <f>(IF(A9=1,B11*(1-5%),B11))</f>
        <v>259.61635994891185</v>
      </c>
      <c r="C12" t="s">
        <v>10</v>
      </c>
      <c r="H12">
        <v>4</v>
      </c>
      <c r="I12" s="5">
        <v>0.04</v>
      </c>
    </row>
    <row r="13" spans="1:9" hidden="1" x14ac:dyDescent="0.35">
      <c r="B13" s="2">
        <f>IF(A9=1,B12*(1-C9*1%),B11)</f>
        <v>259.61635994891185</v>
      </c>
      <c r="C13" t="s">
        <v>11</v>
      </c>
      <c r="H13">
        <v>3</v>
      </c>
      <c r="I13" s="5">
        <v>7.0000000000000007E-2</v>
      </c>
    </row>
    <row r="14" spans="1:9" x14ac:dyDescent="0.35">
      <c r="A14" s="10" t="s">
        <v>4</v>
      </c>
      <c r="B14" s="9">
        <f>B13*(1-H17)</f>
        <v>259.61635994891185</v>
      </c>
      <c r="C14" s="8" t="s">
        <v>17</v>
      </c>
      <c r="H14">
        <v>2</v>
      </c>
      <c r="I14" s="5">
        <v>0.2</v>
      </c>
    </row>
    <row r="15" spans="1:9" x14ac:dyDescent="0.35">
      <c r="H15">
        <v>1</v>
      </c>
      <c r="I15" s="5">
        <v>0.3</v>
      </c>
    </row>
    <row r="16" spans="1:9" x14ac:dyDescent="0.35">
      <c r="H16">
        <v>0</v>
      </c>
      <c r="I16" s="5">
        <v>1</v>
      </c>
    </row>
    <row r="17" spans="8:8" x14ac:dyDescent="0.35">
      <c r="H17" s="5">
        <f>VLOOKUP(B8,H9:I16,2,0)</f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Navixia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Borcard</dc:creator>
  <cp:lastModifiedBy>Ivan Borcard</cp:lastModifiedBy>
  <dcterms:created xsi:type="dcterms:W3CDTF">2015-03-09T18:21:25Z</dcterms:created>
  <dcterms:modified xsi:type="dcterms:W3CDTF">2015-03-09T20:15:57Z</dcterms:modified>
</cp:coreProperties>
</file>